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06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<sst xmlns="http://schemas.openxmlformats.org/spreadsheetml/2006/main" count="42" uniqueCount="39">
  <si>
    <t>截止本月底止累計數</t>
  </si>
  <si>
    <t>校長</t>
  </si>
  <si>
    <t>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</si>
  <si>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</si>
  <si>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</si>
  <si>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</si>
  <si>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</si>
  <si>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</si>
  <si>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</si>
  <si>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</si>
  <si>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</si>
  <si>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</si>
  <si>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500   元
二、應收午餐費
      學  生 501 人
      教職員 33  人
      工  友 3 人
      合  計 537人 共268500 元
三、免收減收午餐費
       （1）全免及減收學生午餐費
             計  21  人10500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</si>
  <si>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</si>
  <si>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</si>
  <si>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</si>
  <si>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</si>
  <si>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</si>
  <si>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</si>
  <si>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</si>
  <si>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</si>
  <si>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</si>
  <si>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</si>
  <si>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</si>
  <si>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</si>
  <si>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</si>
  <si>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烹調人員工作補貼費</t>
  </si>
  <si>
    <t>雜支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</si>
  <si>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</si>
  <si>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</si>
  <si>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</si>
  <si>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</si>
  <si>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</si>
  <si>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</si>
  <si>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</si>
  <si>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</si>
  <si>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>製表</t>
  </si>
  <si>
    <t>出納 　　　　　　　　　　會計</t>
  </si>
  <si>
    <t xml:space="preserve">執行秘書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</si>
</sst>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5" xfId="0" applyFont="1" applyBorder="1" applyAlignment="1">
      <alignment horizontal="right"/>
    </xf>
    <xf numFmtId="182" fontId="5" fillId="0" borderId="0" xfId="15" applyNumberFormat="1" applyFont="1" applyAlignment="1">
      <alignment vertical="center"/>
    </xf>
    <xf numFmtId="0" fontId="5" fillId="0" borderId="5" xfId="0" applyFont="1" applyBorder="1" applyAlignment="1">
      <alignment horizontal="left" indent="4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_100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學年結算"/>
      <sheetName val="收支總帳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</sheetNames>
    <sheetDataSet>
      <sheetData sheetId="0">
        <row r="15">
          <cell r="A15" t="str">
            <v>101年6月份</v>
          </cell>
        </row>
      </sheetData>
      <sheetData sheetId="24">
        <row r="1">
          <cell r="A1" t="str">
            <v>嘉義縣大埔鄉大埔國民小學</v>
          </cell>
        </row>
      </sheetData>
      <sheetData sheetId="25">
        <row r="4">
          <cell r="P4">
            <v>313470</v>
          </cell>
        </row>
        <row r="43">
          <cell r="G43">
            <v>0</v>
          </cell>
          <cell r="H43">
            <v>135313</v>
          </cell>
          <cell r="I43">
            <v>6010</v>
          </cell>
          <cell r="J43">
            <v>7945</v>
          </cell>
          <cell r="K43">
            <v>87418</v>
          </cell>
          <cell r="L43">
            <v>12520</v>
          </cell>
          <cell r="M43">
            <v>0</v>
          </cell>
          <cell r="N43">
            <v>4088</v>
          </cell>
        </row>
        <row r="44">
          <cell r="G44">
            <v>48828</v>
          </cell>
          <cell r="H44">
            <v>857629</v>
          </cell>
          <cell r="I44">
            <v>22480</v>
          </cell>
          <cell r="J44">
            <v>51843</v>
          </cell>
          <cell r="K44">
            <v>448166</v>
          </cell>
          <cell r="L44">
            <v>142980</v>
          </cell>
          <cell r="M44">
            <v>99000</v>
          </cell>
          <cell r="N44">
            <v>46672</v>
          </cell>
          <cell r="P44">
            <v>233692</v>
          </cell>
        </row>
        <row r="47">
          <cell r="F47">
            <v>53400</v>
          </cell>
          <cell r="L47">
            <v>120000</v>
          </cell>
          <cell r="M47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D1" sqref="D1"/>
    </sheetView>
  </sheetViews>
  <sheetFormatPr defaultColWidth="8.875" defaultRowHeight="16.5"/>
  <cols>
    <col min="1" max="1" width="13.875" style="4" customWidth="1"/>
    <col min="2" max="2" width="12.625" style="19" customWidth="1"/>
    <col min="3" max="3" width="40.00390625" style="4" customWidth="1"/>
    <col min="4" max="4" width="15.375" style="4" customWidth="1"/>
    <col min="5" max="5" width="13.625" style="19" customWidth="1"/>
    <col min="6" max="6" width="12.625" style="4" customWidth="1"/>
    <col min="7" max="7" width="13.75390625" style="19" customWidth="1"/>
    <col min="8" max="8" width="11.75390625" style="4" customWidth="1"/>
    <col min="9" max="16384" width="8.875" style="4" customWidth="1"/>
  </cols>
  <sheetData>
    <row r="1" spans="1:8" ht="33" customHeight="1">
      <c r="A1" s="1" t="str">
        <f>'[1]05結算'!A1:C1</f>
        <v>嘉義縣大埔鄉大埔國民小學</v>
      </c>
      <c r="B1" s="1"/>
      <c r="C1" s="1"/>
      <c r="D1" s="2" t="str">
        <f>'[1]基本資料'!A15</f>
        <v>101年6月份</v>
      </c>
      <c r="E1" s="3" t="s">
        <v>2</v>
      </c>
      <c r="F1" s="3"/>
      <c r="G1" s="3"/>
      <c r="H1" s="3"/>
    </row>
    <row r="2" spans="1:8" ht="25.5" customHeight="1">
      <c r="A2" s="5" t="s">
        <v>3</v>
      </c>
      <c r="B2" s="5"/>
      <c r="C2" s="5"/>
      <c r="D2" s="5" t="s">
        <v>4</v>
      </c>
      <c r="E2" s="5"/>
      <c r="F2" s="5"/>
      <c r="G2" s="5" t="s">
        <v>0</v>
      </c>
      <c r="H2" s="5"/>
    </row>
    <row r="3" spans="1:8" ht="25.5" customHeight="1">
      <c r="A3" s="6" t="s">
        <v>5</v>
      </c>
      <c r="B3" s="7" t="s">
        <v>6</v>
      </c>
      <c r="C3" s="6" t="s">
        <v>7</v>
      </c>
      <c r="D3" s="6" t="s">
        <v>8</v>
      </c>
      <c r="E3" s="7" t="s">
        <v>9</v>
      </c>
      <c r="F3" s="6" t="s">
        <v>10</v>
      </c>
      <c r="G3" s="7" t="s">
        <v>9</v>
      </c>
      <c r="H3" s="6" t="s">
        <v>10</v>
      </c>
    </row>
    <row r="4" spans="1:8" ht="25.5" customHeight="1">
      <c r="A4" s="6" t="s">
        <v>11</v>
      </c>
      <c r="B4" s="8">
        <f>'[1]06分類帳'!P4</f>
        <v>313470</v>
      </c>
      <c r="C4" s="9" t="s">
        <v>12</v>
      </c>
      <c r="D4" s="6" t="s">
        <v>13</v>
      </c>
      <c r="E4" s="8">
        <f>'[1]06分類帳'!G43</f>
        <v>0</v>
      </c>
      <c r="F4" s="10">
        <f>E4/(E13-E8)</f>
        <v>0</v>
      </c>
      <c r="G4" s="8">
        <f>'[1]06分類帳'!G44</f>
        <v>48828</v>
      </c>
      <c r="H4" s="10">
        <f>G4/(G13-G8)</f>
        <v>0.038464447091297524</v>
      </c>
    </row>
    <row r="5" spans="1:8" ht="25.5" customHeight="1">
      <c r="A5" s="6" t="s">
        <v>14</v>
      </c>
      <c r="B5" s="8">
        <f>'[1]06分類帳'!F47</f>
        <v>53400</v>
      </c>
      <c r="C5" s="9"/>
      <c r="D5" s="6" t="s">
        <v>15</v>
      </c>
      <c r="E5" s="8">
        <f>'[1]06分類帳'!H43</f>
        <v>135313</v>
      </c>
      <c r="F5" s="10">
        <f>E5/(E13-E8)</f>
        <v>0.8157479080759121</v>
      </c>
      <c r="G5" s="8">
        <f>'[1]06分類帳'!H44</f>
        <v>857629</v>
      </c>
      <c r="H5" s="10">
        <f>G5/(G13-G8)</f>
        <v>0.675600583568084</v>
      </c>
    </row>
    <row r="6" spans="1:8" ht="29.25" customHeight="1">
      <c r="A6" s="11" t="s">
        <v>16</v>
      </c>
      <c r="B6" s="8">
        <f>'[1]06分類帳'!G47</f>
        <v>0</v>
      </c>
      <c r="C6" s="9"/>
      <c r="D6" s="6" t="s">
        <v>17</v>
      </c>
      <c r="E6" s="8">
        <f>'[1]06分類帳'!I43</f>
        <v>6010</v>
      </c>
      <c r="F6" s="10">
        <f>E6/(E13-E8)</f>
        <v>0.036231884057971016</v>
      </c>
      <c r="G6" s="8">
        <f>'[1]06分類帳'!I44</f>
        <v>22480</v>
      </c>
      <c r="H6" s="10">
        <f>G6/(G13-G8)</f>
        <v>0.017708707516432547</v>
      </c>
    </row>
    <row r="7" spans="1:8" ht="25.5" customHeight="1">
      <c r="A7" s="6" t="s">
        <v>18</v>
      </c>
      <c r="B7" s="8">
        <f>'[1]06分類帳'!H47</f>
        <v>0</v>
      </c>
      <c r="C7" s="9"/>
      <c r="D7" s="6" t="s">
        <v>19</v>
      </c>
      <c r="E7" s="8">
        <f>'[1]06分類帳'!J43</f>
        <v>7945</v>
      </c>
      <c r="F7" s="10">
        <f>E7/(E13-E8)</f>
        <v>0.047897224432708774</v>
      </c>
      <c r="G7" s="8">
        <f>'[1]06分類帳'!J44</f>
        <v>51843</v>
      </c>
      <c r="H7" s="10">
        <f>G7/(G13-G8)</f>
        <v>0.04083952507893294</v>
      </c>
    </row>
    <row r="8" spans="1:8" ht="25.5" customHeight="1">
      <c r="A8" s="6" t="s">
        <v>20</v>
      </c>
      <c r="B8" s="8">
        <f>'[1]06分類帳'!I47</f>
        <v>0</v>
      </c>
      <c r="C8" s="9"/>
      <c r="D8" s="6" t="s">
        <v>21</v>
      </c>
      <c r="E8" s="8">
        <f>'[1]06分類帳'!K43</f>
        <v>87418</v>
      </c>
      <c r="F8" s="10"/>
      <c r="G8" s="8">
        <f>'[1]06分類帳'!K44</f>
        <v>448166</v>
      </c>
      <c r="H8" s="10"/>
    </row>
    <row r="9" spans="1:8" ht="32.25" customHeight="1">
      <c r="A9" s="12" t="s">
        <v>22</v>
      </c>
      <c r="B9" s="8">
        <f>'[1]06分類帳'!J47</f>
        <v>0</v>
      </c>
      <c r="C9" s="9"/>
      <c r="D9" s="6" t="s">
        <v>23</v>
      </c>
      <c r="E9" s="8">
        <f>'[1]06分類帳'!L43</f>
        <v>12520</v>
      </c>
      <c r="F9" s="10">
        <f>E9/(E13-E8)</f>
        <v>0.07547806795437556</v>
      </c>
      <c r="G9" s="8">
        <f>'[1]06分類帳'!L44</f>
        <v>142980</v>
      </c>
      <c r="H9" s="10">
        <f>G9/(G13-G8)</f>
        <v>0.11263305163254117</v>
      </c>
    </row>
    <row r="10" spans="1:8" ht="30.75" customHeight="1">
      <c r="A10" s="12" t="s">
        <v>24</v>
      </c>
      <c r="B10" s="8">
        <f>'[1]06分類帳'!K47</f>
        <v>0</v>
      </c>
      <c r="C10" s="9"/>
      <c r="D10" s="6" t="s">
        <v>25</v>
      </c>
      <c r="E10" s="8">
        <f>'[1]06分類帳'!M43</f>
        <v>0</v>
      </c>
      <c r="F10" s="10">
        <f>E10/(E13-E8)</f>
        <v>0</v>
      </c>
      <c r="G10" s="8">
        <f>'[1]06分類帳'!M44</f>
        <v>99000</v>
      </c>
      <c r="H10" s="10">
        <f>G10/(G13-G8)</f>
        <v>0.07798763541489422</v>
      </c>
    </row>
    <row r="11" spans="1:8" ht="33" customHeight="1">
      <c r="A11" s="13" t="s">
        <v>26</v>
      </c>
      <c r="B11" s="8">
        <f>'[1]06分類帳'!L47</f>
        <v>120000</v>
      </c>
      <c r="C11" s="14"/>
      <c r="D11" s="6" t="s">
        <v>27</v>
      </c>
      <c r="E11" s="8">
        <f>'[1]06分類帳'!N43</f>
        <v>4088</v>
      </c>
      <c r="F11" s="10">
        <f>E11/(E13-E8)</f>
        <v>0.02464491547903253</v>
      </c>
      <c r="G11" s="8">
        <f>'[1]06分類帳'!N44</f>
        <v>46672</v>
      </c>
      <c r="H11" s="10">
        <f>G11/(G13-G8)</f>
        <v>0.036766049697817604</v>
      </c>
    </row>
    <row r="12" spans="1:8" ht="25.5" customHeight="1">
      <c r="A12" s="6" t="s">
        <v>28</v>
      </c>
      <c r="B12" s="8">
        <f>'[1]06分類帳'!M47</f>
        <v>116</v>
      </c>
      <c r="C12" s="15" t="s">
        <v>29</v>
      </c>
      <c r="D12" s="6"/>
      <c r="E12" s="8"/>
      <c r="F12" s="10"/>
      <c r="G12" s="8"/>
      <c r="H12" s="10"/>
    </row>
    <row r="13" spans="1:8" ht="25.5" customHeight="1">
      <c r="A13" s="6"/>
      <c r="B13" s="8">
        <f>'[1]06分類帳'!N47</f>
        <v>0</v>
      </c>
      <c r="C13" s="16"/>
      <c r="D13" s="6" t="s">
        <v>30</v>
      </c>
      <c r="E13" s="8">
        <f>SUM(E4:E12)</f>
        <v>253294</v>
      </c>
      <c r="F13" s="10">
        <f>(E13-E8)/(E13-E8)</f>
        <v>1</v>
      </c>
      <c r="G13" s="8">
        <f>SUM(G4:G12)</f>
        <v>1717598</v>
      </c>
      <c r="H13" s="10">
        <f>(G13-G8)/(G13-G8)</f>
        <v>1</v>
      </c>
    </row>
    <row r="14" spans="1:8" ht="25.5" customHeight="1">
      <c r="A14" s="6" t="s">
        <v>31</v>
      </c>
      <c r="B14" s="8">
        <f>SUM(B5:B13)</f>
        <v>173516</v>
      </c>
      <c r="C14" s="16"/>
      <c r="D14" s="6" t="s">
        <v>32</v>
      </c>
      <c r="E14" s="8">
        <f>'[1]06分類帳'!P44</f>
        <v>233692</v>
      </c>
      <c r="F14" s="10"/>
      <c r="G14" s="8">
        <f>E14</f>
        <v>233692</v>
      </c>
      <c r="H14" s="10"/>
    </row>
    <row r="15" spans="1:8" ht="25.5" customHeight="1">
      <c r="A15" s="6" t="s">
        <v>33</v>
      </c>
      <c r="B15" s="8">
        <f>B14+B4</f>
        <v>486986</v>
      </c>
      <c r="C15" s="16"/>
      <c r="D15" s="6" t="s">
        <v>33</v>
      </c>
      <c r="E15" s="8">
        <f>E13+E14</f>
        <v>486986</v>
      </c>
      <c r="F15" s="17">
        <f>SUM(F4:F11)</f>
        <v>1</v>
      </c>
      <c r="G15" s="8">
        <f>G13+G14</f>
        <v>1951290</v>
      </c>
      <c r="H15" s="17">
        <f>SUM(H4:H11)</f>
        <v>0.9999999999999998</v>
      </c>
    </row>
    <row r="16" spans="1:8" ht="55.5" customHeight="1">
      <c r="A16" s="6" t="s">
        <v>34</v>
      </c>
      <c r="B16" s="9" t="s">
        <v>35</v>
      </c>
      <c r="C16" s="9"/>
      <c r="D16" s="9"/>
      <c r="E16" s="9"/>
      <c r="F16" s="9"/>
      <c r="G16" s="9"/>
      <c r="H16" s="9"/>
    </row>
    <row r="17" spans="1:8" ht="18" customHeight="1">
      <c r="A17" s="18" t="s">
        <v>36</v>
      </c>
      <c r="C17" s="20" t="s">
        <v>37</v>
      </c>
      <c r="E17" s="18" t="s">
        <v>38</v>
      </c>
      <c r="G17" s="21" t="s">
        <v>1</v>
      </c>
      <c r="H17" s="22"/>
    </row>
  </sheetData>
  <mergeCells count="7">
    <mergeCell ref="A1:C1"/>
    <mergeCell ref="B16:H16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2012-10-02T09:49:35Z</dcterms:created>
  <dcterms:modified xsi:type="dcterms:W3CDTF">2012-10-02T09:49:55Z</dcterms:modified>
  <cp:category/>
  <cp:version/>
  <cp:contentType/>
  <cp:contentStatus/>
</cp:coreProperties>
</file>