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4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<sst xmlns="http://schemas.openxmlformats.org/spreadsheetml/2006/main" count="42" uniqueCount="39">
  <si>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</si>
  <si>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</si>
  <si>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</si>
  <si>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</si>
  <si>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</si>
  <si>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</si>
  <si>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</si>
  <si>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</si>
  <si>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</si>
  <si>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</si>
  <si>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</si>
  <si>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</si>
  <si>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 元
二、應收午餐費
      學  生      人
      教職員      人
      工  友      人
      合  計     人 共         元
三、免收減收午餐費
       （1）全免及減收學生午餐費
             計   人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</si>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</sst>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6" fillId="0" borderId="2" xfId="15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10" fontId="6" fillId="0" borderId="2" xfId="18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9" fontId="6" fillId="0" borderId="2" xfId="18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5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5分類帳"/>
      <sheetName val="05結算"/>
      <sheetName val="06分類帳"/>
      <sheetName val="06結算"/>
    </sheetNames>
    <sheetDataSet>
      <sheetData sheetId="0">
        <row r="13">
          <cell r="A13" t="str">
            <v>101年4月份</v>
          </cell>
        </row>
      </sheetData>
      <sheetData sheetId="20">
        <row r="1">
          <cell r="A1" t="str">
            <v>嘉義縣大埔鄉大埔國民小學</v>
          </cell>
        </row>
      </sheetData>
      <sheetData sheetId="21">
        <row r="4">
          <cell r="P4">
            <v>7728</v>
          </cell>
        </row>
        <row r="38">
          <cell r="G38">
            <v>5997</v>
          </cell>
          <cell r="H38">
            <v>75386</v>
          </cell>
          <cell r="I38">
            <v>800</v>
          </cell>
          <cell r="J38">
            <v>5960</v>
          </cell>
          <cell r="K38">
            <v>76204</v>
          </cell>
          <cell r="L38">
            <v>31780</v>
          </cell>
          <cell r="M38">
            <v>2000</v>
          </cell>
          <cell r="N38">
            <v>13001</v>
          </cell>
        </row>
        <row r="39">
          <cell r="G39">
            <v>46503</v>
          </cell>
          <cell r="H39">
            <v>618061</v>
          </cell>
          <cell r="I39">
            <v>16470</v>
          </cell>
          <cell r="J39">
            <v>35338</v>
          </cell>
          <cell r="K39">
            <v>359664</v>
          </cell>
          <cell r="L39">
            <v>128680</v>
          </cell>
          <cell r="M39">
            <v>99000</v>
          </cell>
          <cell r="N39">
            <v>40784</v>
          </cell>
          <cell r="P39">
            <v>427395</v>
          </cell>
        </row>
        <row r="42">
          <cell r="F42">
            <v>630795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8.875" defaultRowHeight="16.5"/>
  <cols>
    <col min="1" max="1" width="13.875" style="3" customWidth="1"/>
    <col min="2" max="2" width="13.625" style="18" customWidth="1"/>
    <col min="3" max="3" width="40.125" style="3" customWidth="1"/>
    <col min="4" max="4" width="17.375" style="3" customWidth="1"/>
    <col min="5" max="5" width="13.625" style="18" customWidth="1"/>
    <col min="6" max="6" width="12.625" style="3" customWidth="1"/>
    <col min="7" max="7" width="14.00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'[1]03結算'!A1:C1</f>
        <v>嘉義縣大埔鄉大埔國民小學</v>
      </c>
      <c r="B1" s="1"/>
      <c r="C1" s="1"/>
      <c r="D1" s="2" t="str">
        <f>'[1]基本資料'!A13</f>
        <v>101年4月份</v>
      </c>
      <c r="E1" s="2" t="s">
        <v>2</v>
      </c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'[1]04分類帳'!P4</f>
        <v>7728</v>
      </c>
      <c r="C4" s="8" t="s">
        <v>12</v>
      </c>
      <c r="D4" s="5" t="s">
        <v>13</v>
      </c>
      <c r="E4" s="7">
        <f>'[1]04分類帳'!G38</f>
        <v>5997</v>
      </c>
      <c r="F4" s="9">
        <f>E4/(E13-E8)</f>
        <v>0.044447244374610895</v>
      </c>
      <c r="G4" s="7">
        <f>'[1]04分類帳'!G39</f>
        <v>46503</v>
      </c>
      <c r="H4" s="9">
        <f>G4/(G13-G8)</f>
        <v>0.04721902936123375</v>
      </c>
    </row>
    <row r="5" spans="1:8" ht="25.5" customHeight="1">
      <c r="A5" s="5" t="s">
        <v>14</v>
      </c>
      <c r="B5" s="7">
        <f>'[1]04分類帳'!F42</f>
        <v>630795</v>
      </c>
      <c r="C5" s="8"/>
      <c r="D5" s="5" t="s">
        <v>15</v>
      </c>
      <c r="E5" s="7">
        <f>'[1]04分類帳'!H38</f>
        <v>75386</v>
      </c>
      <c r="F5" s="9">
        <f>E5/(E13-E8)</f>
        <v>0.5587293587501112</v>
      </c>
      <c r="G5" s="7">
        <f>'[1]04分類帳'!H39</f>
        <v>618061</v>
      </c>
      <c r="H5" s="9">
        <f>G5/(G13-G8)</f>
        <v>0.6275775865220199</v>
      </c>
    </row>
    <row r="6" spans="1:8" ht="29.25" customHeight="1">
      <c r="A6" s="10" t="s">
        <v>16</v>
      </c>
      <c r="B6" s="7">
        <f>'[1]04分類帳'!G42</f>
        <v>0</v>
      </c>
      <c r="C6" s="8"/>
      <c r="D6" s="5" t="s">
        <v>17</v>
      </c>
      <c r="E6" s="7">
        <f>'[1]04分類帳'!I38</f>
        <v>800</v>
      </c>
      <c r="F6" s="9">
        <f>E6/(E13-E8)</f>
        <v>0.005929263881889063</v>
      </c>
      <c r="G6" s="7">
        <f>'[1]04分類帳'!I39</f>
        <v>16470</v>
      </c>
      <c r="H6" s="9">
        <f>G6/(G13-G8)</f>
        <v>0.016723596619132527</v>
      </c>
    </row>
    <row r="7" spans="1:8" ht="25.5" customHeight="1">
      <c r="A7" s="5" t="s">
        <v>18</v>
      </c>
      <c r="B7" s="7">
        <f>'[1]04分類帳'!H42</f>
        <v>0</v>
      </c>
      <c r="C7" s="8"/>
      <c r="D7" s="5" t="s">
        <v>19</v>
      </c>
      <c r="E7" s="7">
        <f>'[1]04分類帳'!J38</f>
        <v>5960</v>
      </c>
      <c r="F7" s="9">
        <f>E7/(E13-E8)</f>
        <v>0.04417301592007352</v>
      </c>
      <c r="G7" s="7">
        <f>'[1]04分類帳'!J39</f>
        <v>35338</v>
      </c>
      <c r="H7" s="9">
        <f>G7/(G13-G8)</f>
        <v>0.03588211641329115</v>
      </c>
    </row>
    <row r="8" spans="1:8" ht="25.5" customHeight="1">
      <c r="A8" s="5" t="s">
        <v>20</v>
      </c>
      <c r="B8" s="7">
        <f>'[1]04分類帳'!I42</f>
        <v>0</v>
      </c>
      <c r="C8" s="8"/>
      <c r="D8" s="5" t="s">
        <v>21</v>
      </c>
      <c r="E8" s="7">
        <f>'[1]04分類帳'!K38</f>
        <v>76204</v>
      </c>
      <c r="F8" s="9"/>
      <c r="G8" s="7">
        <f>'[1]04分類帳'!K39</f>
        <v>359664</v>
      </c>
      <c r="H8" s="9"/>
    </row>
    <row r="9" spans="1:8" ht="33" customHeight="1">
      <c r="A9" s="11" t="s">
        <v>22</v>
      </c>
      <c r="B9" s="7">
        <f>'[1]04分類帳'!J42</f>
        <v>0</v>
      </c>
      <c r="C9" s="8"/>
      <c r="D9" s="5" t="s">
        <v>23</v>
      </c>
      <c r="E9" s="7">
        <f>'[1]04分類帳'!L38</f>
        <v>31780</v>
      </c>
      <c r="F9" s="9">
        <f>E9/(E13-E8)</f>
        <v>0.23554000770804304</v>
      </c>
      <c r="G9" s="7">
        <f>'[1]04分類帳'!L39</f>
        <v>128680</v>
      </c>
      <c r="H9" s="9">
        <f>G9/(G13-G8)</f>
        <v>0.1306613486915588</v>
      </c>
    </row>
    <row r="10" spans="1:8" ht="30" customHeight="1">
      <c r="A10" s="11" t="s">
        <v>24</v>
      </c>
      <c r="B10" s="7">
        <f>'[1]04分類帳'!K42</f>
        <v>0</v>
      </c>
      <c r="C10" s="8"/>
      <c r="D10" s="5" t="s">
        <v>25</v>
      </c>
      <c r="E10" s="7">
        <f>'[1]04分類帳'!M38</f>
        <v>2000</v>
      </c>
      <c r="F10" s="9">
        <f>E10/(E13-E8)</f>
        <v>0.01482315970472266</v>
      </c>
      <c r="G10" s="7">
        <f>'[1]04分類帳'!M39</f>
        <v>99000</v>
      </c>
      <c r="H10" s="9">
        <f>G10/(G13-G8)</f>
        <v>0.10052435126254523</v>
      </c>
    </row>
    <row r="11" spans="1:8" ht="30" customHeight="1">
      <c r="A11" s="12" t="s">
        <v>26</v>
      </c>
      <c r="B11" s="7">
        <f>'[1]04分類帳'!L42</f>
        <v>0</v>
      </c>
      <c r="C11" s="13"/>
      <c r="D11" s="5" t="s">
        <v>27</v>
      </c>
      <c r="E11" s="7">
        <f>'[1]04分類帳'!N38</f>
        <v>13001</v>
      </c>
      <c r="F11" s="9">
        <f>E11/(E13-E8)</f>
        <v>0.09635794966054964</v>
      </c>
      <c r="G11" s="7">
        <f>'[1]04分類帳'!N39</f>
        <v>40784</v>
      </c>
      <c r="H11" s="9">
        <f>G11/(G13-G8)</f>
        <v>0.04141197113021863</v>
      </c>
    </row>
    <row r="12" spans="1:8" ht="23.25" customHeight="1">
      <c r="A12" s="5" t="s">
        <v>28</v>
      </c>
      <c r="B12" s="7">
        <f>'[1]04分類帳'!M42</f>
        <v>0</v>
      </c>
      <c r="C12" s="14" t="s">
        <v>29</v>
      </c>
      <c r="D12" s="5"/>
      <c r="E12" s="7"/>
      <c r="F12" s="9"/>
      <c r="G12" s="7"/>
      <c r="H12" s="9"/>
    </row>
    <row r="13" spans="1:8" ht="29.25" customHeight="1">
      <c r="A13" s="5"/>
      <c r="B13" s="7">
        <f>'[1]04分類帳'!N42</f>
        <v>0</v>
      </c>
      <c r="C13" s="15"/>
      <c r="D13" s="5" t="s">
        <v>30</v>
      </c>
      <c r="E13" s="7">
        <f>SUM(E4:E12)</f>
        <v>211128</v>
      </c>
      <c r="F13" s="9">
        <f>(E13-E8)/(E13-E8)</f>
        <v>1</v>
      </c>
      <c r="G13" s="7">
        <f>SUM(G4:G12)</f>
        <v>1344500</v>
      </c>
      <c r="H13" s="9">
        <f>(G13-G8)/(G13-G8)</f>
        <v>1</v>
      </c>
    </row>
    <row r="14" spans="1:8" ht="34.5" customHeight="1">
      <c r="A14" s="5" t="s">
        <v>31</v>
      </c>
      <c r="B14" s="7">
        <f>SUM(B5:B13)</f>
        <v>630795</v>
      </c>
      <c r="C14" s="15"/>
      <c r="D14" s="5" t="s">
        <v>32</v>
      </c>
      <c r="E14" s="7">
        <f>'[1]04分類帳'!P39</f>
        <v>427395</v>
      </c>
      <c r="F14" s="9"/>
      <c r="G14" s="7">
        <f>E14</f>
        <v>427395</v>
      </c>
      <c r="H14" s="9"/>
    </row>
    <row r="15" spans="1:8" ht="32.25" customHeight="1">
      <c r="A15" s="5" t="s">
        <v>33</v>
      </c>
      <c r="B15" s="7">
        <f>B14+B4</f>
        <v>638523</v>
      </c>
      <c r="C15" s="15"/>
      <c r="D15" s="5" t="s">
        <v>33</v>
      </c>
      <c r="E15" s="7">
        <f>E13+E14</f>
        <v>638523</v>
      </c>
      <c r="F15" s="16">
        <f>SUM(F4:F11)</f>
        <v>1</v>
      </c>
      <c r="G15" s="7">
        <f>G13+G14</f>
        <v>1771895</v>
      </c>
      <c r="H15" s="16">
        <f>SUM(H4:H11)</f>
        <v>1</v>
      </c>
    </row>
    <row r="16" spans="1:8" ht="49.5" customHeight="1">
      <c r="A16" s="5" t="s">
        <v>34</v>
      </c>
      <c r="B16" s="8" t="s">
        <v>35</v>
      </c>
      <c r="C16" s="8"/>
      <c r="D16" s="8"/>
      <c r="E16" s="8"/>
      <c r="F16" s="8"/>
      <c r="G16" s="8"/>
      <c r="H16" s="8"/>
    </row>
    <row r="17" spans="1:8" ht="20.25" customHeight="1">
      <c r="A17" s="17" t="s">
        <v>36</v>
      </c>
      <c r="C17" s="19" t="s">
        <v>37</v>
      </c>
      <c r="E17" s="17" t="s">
        <v>38</v>
      </c>
      <c r="G17" s="20" t="s">
        <v>1</v>
      </c>
      <c r="H17" s="21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 horizontalCentered="1"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2012-10-02T09:48:07Z</dcterms:created>
  <dcterms:modified xsi:type="dcterms:W3CDTF">2012-10-02T09:48:23Z</dcterms:modified>
  <cp:category/>
  <cp:version/>
  <cp:contentType/>
  <cp:contentStatus/>
</cp:coreProperties>
</file>