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<sst xmlns="http://schemas.openxmlformats.org/spreadsheetml/2006/main" count="42" uniqueCount="39">
  <si>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</si>
  <si>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</si>
  <si>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</si>
  <si>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</si>
  <si>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</si>
  <si>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</si>
  <si>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</si>
  <si>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</si>
  <si>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</si>
  <si>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</si>
  <si>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</si>
  <si>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</si>
  <si>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  元
二、應收午餐費
      學  生     人
      教職員      人
      工  友     人
      合  計      人 共          元
三、免收減收午餐費
       （1）全免及減收學生午餐費
            計      人     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</si>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</sst>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6" xfId="0" applyFont="1" applyBorder="1" applyAlignment="1">
      <alignment horizontal="left" indent="4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>
        <row r="10">
          <cell r="A10" t="str">
            <v>101年1月份</v>
          </cell>
        </row>
      </sheetData>
      <sheetData sheetId="14">
        <row r="1">
          <cell r="A1" t="str">
            <v>嘉義縣大埔鄉大埔國民小學</v>
          </cell>
        </row>
      </sheetData>
      <sheetData sheetId="15">
        <row r="4">
          <cell r="P4">
            <v>269172</v>
          </cell>
        </row>
        <row r="25">
          <cell r="G25">
            <v>5997</v>
          </cell>
          <cell r="H25">
            <v>81078</v>
          </cell>
          <cell r="I25">
            <v>0</v>
          </cell>
          <cell r="J25">
            <v>2888</v>
          </cell>
          <cell r="K25">
            <v>70495</v>
          </cell>
          <cell r="L25">
            <v>2400</v>
          </cell>
          <cell r="M25">
            <v>0</v>
          </cell>
          <cell r="N25">
            <v>5332</v>
          </cell>
        </row>
        <row r="26">
          <cell r="G26">
            <v>30444</v>
          </cell>
          <cell r="H26">
            <v>462275</v>
          </cell>
          <cell r="I26">
            <v>10990</v>
          </cell>
          <cell r="J26">
            <v>25748</v>
          </cell>
          <cell r="K26">
            <v>207470</v>
          </cell>
          <cell r="L26">
            <v>66900</v>
          </cell>
          <cell r="M26">
            <v>97000</v>
          </cell>
          <cell r="N26">
            <v>26491</v>
          </cell>
          <cell r="P26">
            <v>210982</v>
          </cell>
        </row>
        <row r="29">
          <cell r="F29">
            <v>110000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17" sqref="A17"/>
    </sheetView>
  </sheetViews>
  <sheetFormatPr defaultColWidth="8.875" defaultRowHeight="16.5"/>
  <cols>
    <col min="1" max="1" width="13.875" style="3" customWidth="1"/>
    <col min="2" max="2" width="13.875" style="19" customWidth="1"/>
    <col min="3" max="3" width="41.00390625" style="3" customWidth="1"/>
    <col min="4" max="4" width="17.125" style="3" customWidth="1"/>
    <col min="5" max="5" width="14.25390625" style="19" customWidth="1"/>
    <col min="6" max="6" width="11.375" style="3" customWidth="1"/>
    <col min="7" max="7" width="14.00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嘉義縣大埔鄉大埔國民小學</v>
      </c>
      <c r="B1" s="1"/>
      <c r="C1" s="1"/>
      <c r="D1" s="2" t="str">
        <f>'[1]基本資料'!A10</f>
        <v>101年1月份</v>
      </c>
      <c r="E1" s="2" t="s">
        <v>2</v>
      </c>
      <c r="F1" s="2"/>
      <c r="G1" s="2"/>
      <c r="H1" s="2"/>
    </row>
    <row r="2" spans="1:8" ht="25.5" customHeight="1">
      <c r="A2" s="4" t="s">
        <v>3</v>
      </c>
      <c r="B2" s="4"/>
      <c r="C2" s="4"/>
      <c r="D2" s="4" t="s">
        <v>4</v>
      </c>
      <c r="E2" s="4"/>
      <c r="F2" s="4"/>
      <c r="G2" s="4" t="s">
        <v>0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'[1]01分類帳'!P4</f>
        <v>269172</v>
      </c>
      <c r="C4" s="8" t="s">
        <v>12</v>
      </c>
      <c r="D4" s="5" t="s">
        <v>13</v>
      </c>
      <c r="E4" s="7">
        <f>'[1]01分類帳'!G25</f>
        <v>5997</v>
      </c>
      <c r="F4" s="9">
        <f>E4/(E13-E8)</f>
        <v>0.06138492246276677</v>
      </c>
      <c r="G4" s="7">
        <f>'[1]01分類帳'!G26</f>
        <v>30444</v>
      </c>
      <c r="H4" s="9">
        <f>G4/(G13-G8)</f>
        <v>0.042292261699692156</v>
      </c>
    </row>
    <row r="5" spans="1:8" ht="25.5" customHeight="1">
      <c r="A5" s="5" t="s">
        <v>14</v>
      </c>
      <c r="B5" s="7">
        <f>'[1]01分類帳'!F29</f>
        <v>110000</v>
      </c>
      <c r="C5" s="10"/>
      <c r="D5" s="5" t="s">
        <v>15</v>
      </c>
      <c r="E5" s="7">
        <f>'[1]01分類帳'!H25</f>
        <v>81078</v>
      </c>
      <c r="F5" s="9">
        <f>E5/(E13-E8)</f>
        <v>0.8299094119453401</v>
      </c>
      <c r="G5" s="7">
        <f>'[1]01分類帳'!H26</f>
        <v>462275</v>
      </c>
      <c r="H5" s="9">
        <f>G5/(G13-G8)</f>
        <v>0.6421841833275914</v>
      </c>
    </row>
    <row r="6" spans="1:8" ht="29.25" customHeight="1">
      <c r="A6" s="11" t="s">
        <v>16</v>
      </c>
      <c r="B6" s="7">
        <f>'[1]01分類帳'!G29</f>
        <v>0</v>
      </c>
      <c r="C6" s="10"/>
      <c r="D6" s="5" t="s">
        <v>17</v>
      </c>
      <c r="E6" s="7">
        <f>'[1]01分類帳'!I25</f>
        <v>0</v>
      </c>
      <c r="F6" s="9">
        <f>E6/(E13-E8)</f>
        <v>0</v>
      </c>
      <c r="G6" s="7">
        <f>'[1]01分類帳'!I26</f>
        <v>10990</v>
      </c>
      <c r="H6" s="9">
        <f>G6/(G13-G8)</f>
        <v>0.015267111945855236</v>
      </c>
    </row>
    <row r="7" spans="1:8" ht="25.5" customHeight="1">
      <c r="A7" s="5" t="s">
        <v>18</v>
      </c>
      <c r="B7" s="7">
        <f>'[1]01分類帳'!H29</f>
        <v>0</v>
      </c>
      <c r="C7" s="10"/>
      <c r="D7" s="5" t="s">
        <v>19</v>
      </c>
      <c r="E7" s="7">
        <f>'[1]01分類帳'!J25</f>
        <v>2888</v>
      </c>
      <c r="F7" s="9">
        <f>E7/(E13-E8)</f>
        <v>0.029561390040431956</v>
      </c>
      <c r="G7" s="7">
        <f>'[1]01分類帳'!J26</f>
        <v>25748</v>
      </c>
      <c r="H7" s="9">
        <f>G7/(G13-G8)</f>
        <v>0.035768662273146554</v>
      </c>
    </row>
    <row r="8" spans="1:8" ht="25.5" customHeight="1">
      <c r="A8" s="5" t="s">
        <v>20</v>
      </c>
      <c r="B8" s="7">
        <f>'[1]01分類帳'!I29</f>
        <v>0</v>
      </c>
      <c r="C8" s="10"/>
      <c r="D8" s="5" t="s">
        <v>21</v>
      </c>
      <c r="E8" s="7">
        <f>'[1]01分類帳'!K25</f>
        <v>70495</v>
      </c>
      <c r="F8" s="9"/>
      <c r="G8" s="7">
        <f>'[1]01分類帳'!K26</f>
        <v>207470</v>
      </c>
      <c r="H8" s="9"/>
    </row>
    <row r="9" spans="1:8" ht="33" customHeight="1">
      <c r="A9" s="12" t="s">
        <v>22</v>
      </c>
      <c r="B9" s="7">
        <f>'[1]01分類帳'!J29</f>
        <v>0</v>
      </c>
      <c r="C9" s="10"/>
      <c r="D9" s="5" t="s">
        <v>23</v>
      </c>
      <c r="E9" s="7">
        <f>'[1]01分類帳'!L25</f>
        <v>2400</v>
      </c>
      <c r="F9" s="9">
        <f>E9/(E13-E8)</f>
        <v>0.02456625211116229</v>
      </c>
      <c r="G9" s="7">
        <f>'[1]01分類帳'!L26</f>
        <v>66900</v>
      </c>
      <c r="H9" s="9">
        <f>G9/(G13-G8)</f>
        <v>0.09293628654938264</v>
      </c>
    </row>
    <row r="10" spans="1:8" ht="30.75" customHeight="1">
      <c r="A10" s="12" t="s">
        <v>24</v>
      </c>
      <c r="B10" s="7">
        <f>'[1]01分類帳'!K29</f>
        <v>0</v>
      </c>
      <c r="C10" s="10"/>
      <c r="D10" s="5" t="s">
        <v>25</v>
      </c>
      <c r="E10" s="7">
        <f>'[1]01分類帳'!M25</f>
        <v>0</v>
      </c>
      <c r="F10" s="9">
        <f>E10/(E13-E8)</f>
        <v>0</v>
      </c>
      <c r="G10" s="7">
        <f>'[1]01分類帳'!M26</f>
        <v>97000</v>
      </c>
      <c r="H10" s="9">
        <f>G10/(G13-G8)</f>
        <v>0.13475066958580145</v>
      </c>
    </row>
    <row r="11" spans="1:8" ht="30.75" customHeight="1">
      <c r="A11" s="13" t="s">
        <v>26</v>
      </c>
      <c r="B11" s="7">
        <f>'[1]01分類帳'!L29</f>
        <v>0</v>
      </c>
      <c r="C11" s="10"/>
      <c r="D11" s="5" t="s">
        <v>27</v>
      </c>
      <c r="E11" s="7">
        <f>'[1]01分類帳'!N25</f>
        <v>5332</v>
      </c>
      <c r="F11" s="9">
        <f>E11/(E13-E8)</f>
        <v>0.05457802344029889</v>
      </c>
      <c r="G11" s="7">
        <f>'[1]01分類帳'!N26</f>
        <v>26491</v>
      </c>
      <c r="H11" s="9">
        <f>G11/(G13-G8)</f>
        <v>0.03680082461853058</v>
      </c>
    </row>
    <row r="12" spans="1:8" ht="25.5" customHeight="1">
      <c r="A12" s="5" t="s">
        <v>28</v>
      </c>
      <c r="B12" s="7">
        <f>'[1]01分類帳'!M29</f>
        <v>0</v>
      </c>
      <c r="C12" s="14" t="s">
        <v>29</v>
      </c>
      <c r="D12" s="13"/>
      <c r="E12" s="7"/>
      <c r="F12" s="9"/>
      <c r="G12" s="7"/>
      <c r="H12" s="9"/>
    </row>
    <row r="13" spans="1:8" ht="30.75" customHeight="1">
      <c r="A13" s="5"/>
      <c r="B13" s="7"/>
      <c r="C13" s="14"/>
      <c r="D13" s="5" t="s">
        <v>30</v>
      </c>
      <c r="E13" s="7">
        <f>SUM(E4:E12)</f>
        <v>168190</v>
      </c>
      <c r="F13" s="9">
        <f>(E13-E8)/(E13-E8)</f>
        <v>1</v>
      </c>
      <c r="G13" s="7">
        <f>SUM(G4:G12)</f>
        <v>927318</v>
      </c>
      <c r="H13" s="9">
        <f>(G13-G8)/(G13-G8)</f>
        <v>1</v>
      </c>
    </row>
    <row r="14" spans="1:8" ht="35.25" customHeight="1">
      <c r="A14" s="5" t="s">
        <v>31</v>
      </c>
      <c r="B14" s="7">
        <f>SUM(B5:B12)</f>
        <v>110000</v>
      </c>
      <c r="C14" s="14"/>
      <c r="D14" s="5" t="s">
        <v>32</v>
      </c>
      <c r="E14" s="7">
        <f>'[1]01分類帳'!P26</f>
        <v>210982</v>
      </c>
      <c r="F14" s="9"/>
      <c r="G14" s="7">
        <f>E14</f>
        <v>210982</v>
      </c>
      <c r="H14" s="9"/>
    </row>
    <row r="15" spans="1:8" ht="38.25" customHeight="1">
      <c r="A15" s="5" t="s">
        <v>33</v>
      </c>
      <c r="B15" s="7">
        <f>B14+B4</f>
        <v>379172</v>
      </c>
      <c r="C15" s="15"/>
      <c r="D15" s="5" t="s">
        <v>33</v>
      </c>
      <c r="E15" s="7">
        <f>E13+E14</f>
        <v>379172</v>
      </c>
      <c r="F15" s="16">
        <f>SUM(F4:F11)</f>
        <v>0.9999999999999999</v>
      </c>
      <c r="G15" s="7">
        <f>G13+G14</f>
        <v>1138300</v>
      </c>
      <c r="H15" s="16">
        <f>SUM(H4:H11)</f>
        <v>1</v>
      </c>
    </row>
    <row r="16" spans="1:8" ht="75" customHeight="1">
      <c r="A16" s="5" t="s">
        <v>34</v>
      </c>
      <c r="B16" s="17" t="s">
        <v>35</v>
      </c>
      <c r="C16" s="17"/>
      <c r="D16" s="17"/>
      <c r="E16" s="17"/>
      <c r="F16" s="17"/>
      <c r="G16" s="17"/>
      <c r="H16" s="17"/>
    </row>
    <row r="17" spans="1:8" ht="21.75" customHeight="1">
      <c r="A17" s="18" t="s">
        <v>36</v>
      </c>
      <c r="C17" s="20" t="s">
        <v>37</v>
      </c>
      <c r="E17" s="18" t="s">
        <v>38</v>
      </c>
      <c r="G17" s="21" t="s">
        <v>1</v>
      </c>
      <c r="H17" s="22"/>
    </row>
  </sheetData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2012-10-02T09:45:08Z</dcterms:created>
  <dcterms:modified xsi:type="dcterms:W3CDTF">2012-10-02T09:45:37Z</dcterms:modified>
  <cp:category/>
  <cp:version/>
  <cp:contentType/>
  <cp:contentStatus/>
</cp:coreProperties>
</file>