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02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<sst xmlns="http://schemas.openxmlformats.org/spreadsheetml/2006/main" count="42" uniqueCount="39">
  <si>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截止本月底止累計數</t>
  </si>
  <si>
    <t>校長</t>
  </si>
  <si>
    <t>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</si>
  <si>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</si>
  <si>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</si>
  <si>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</si>
  <si>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</si>
  <si>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</si>
  <si>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</si>
  <si>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</si>
  <si>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</si>
  <si>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</si>
  <si>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      元
二、應收午餐費
      學  生    人
      教職員     人
      工  友    人
      合  計   人 共          元
三、免收減收午餐費
       （1）全免及減收學生午餐費
             計       人    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</si>
  <si>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</si>
  <si>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</si>
  <si>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</si>
  <si>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</si>
  <si>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</si>
  <si>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</si>
  <si>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</si>
  <si>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</si>
  <si>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</si>
  <si>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</si>
  <si>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</si>
  <si>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</si>
  <si>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</si>
  <si>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</si>
  <si>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</si>
  <si>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</si>
  <si>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</si>
  <si>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</si>
  <si>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</si>
  <si>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</si>
  <si>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</si>
  <si>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</si>
  <si>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</si>
  <si>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製表</t>
  </si>
  <si>
    <t>出納 　　　　　　　　　　會計</t>
  </si>
  <si>
    <t xml:space="preserve">執行秘書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</si>
</sst>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right"/>
    </xf>
    <xf numFmtId="182" fontId="5" fillId="0" borderId="0" xfId="15" applyNumberFormat="1" applyFont="1" applyAlignment="1">
      <alignment vertical="center"/>
    </xf>
    <xf numFmtId="0" fontId="5" fillId="0" borderId="6" xfId="0" applyFont="1" applyBorder="1" applyAlignment="1">
      <alignment horizontal="left" indent="4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_100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學年結算"/>
      <sheetName val="收支總帳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>
        <row r="11">
          <cell r="A11" t="str">
            <v>101年2月份</v>
          </cell>
        </row>
      </sheetData>
      <sheetData sheetId="16">
        <row r="1">
          <cell r="A1" t="str">
            <v>嘉義縣大埔鄉大埔國民小學</v>
          </cell>
        </row>
      </sheetData>
      <sheetData sheetId="17">
        <row r="4">
          <cell r="P4">
            <v>210982</v>
          </cell>
        </row>
        <row r="45">
          <cell r="G45">
            <v>4035</v>
          </cell>
          <cell r="H45">
            <v>48305</v>
          </cell>
          <cell r="I45">
            <v>780</v>
          </cell>
          <cell r="J45">
            <v>2180</v>
          </cell>
          <cell r="K45">
            <v>75990</v>
          </cell>
          <cell r="L45">
            <v>0</v>
          </cell>
          <cell r="M45">
            <v>0</v>
          </cell>
          <cell r="N45">
            <v>780</v>
          </cell>
        </row>
        <row r="46">
          <cell r="G46">
            <v>34479</v>
          </cell>
          <cell r="H46">
            <v>510580</v>
          </cell>
          <cell r="I46">
            <v>11770</v>
          </cell>
          <cell r="J46">
            <v>27928</v>
          </cell>
          <cell r="L46">
            <v>66900</v>
          </cell>
          <cell r="M46">
            <v>97000</v>
          </cell>
          <cell r="N46">
            <v>27271</v>
          </cell>
          <cell r="P46">
            <v>78912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17" sqref="A17"/>
    </sheetView>
  </sheetViews>
  <sheetFormatPr defaultColWidth="8.875" defaultRowHeight="16.5"/>
  <cols>
    <col min="1" max="1" width="13.875" style="4" customWidth="1"/>
    <col min="2" max="2" width="12.625" style="20" customWidth="1"/>
    <col min="3" max="3" width="40.00390625" style="4" customWidth="1"/>
    <col min="4" max="4" width="16.50390625" style="4" customWidth="1"/>
    <col min="5" max="5" width="13.625" style="20" customWidth="1"/>
    <col min="6" max="6" width="13.75390625" style="4" customWidth="1"/>
    <col min="7" max="7" width="14.00390625" style="20" customWidth="1"/>
    <col min="8" max="8" width="11.75390625" style="4" customWidth="1"/>
    <col min="9" max="16384" width="8.875" style="4" customWidth="1"/>
  </cols>
  <sheetData>
    <row r="1" spans="1:8" ht="25.5">
      <c r="A1" s="1" t="str">
        <f>'[1]01結算'!A1:C1</f>
        <v>嘉義縣大埔鄉大埔國民小學</v>
      </c>
      <c r="B1" s="1"/>
      <c r="C1" s="1"/>
      <c r="D1" s="2" t="str">
        <f>'[1]基本資料'!A11</f>
        <v>101年2月份</v>
      </c>
      <c r="E1" s="3" t="s">
        <v>2</v>
      </c>
      <c r="F1" s="3"/>
      <c r="G1" s="3"/>
      <c r="H1" s="3"/>
    </row>
    <row r="2" spans="1:8" ht="25.5" customHeight="1">
      <c r="A2" s="5" t="s">
        <v>3</v>
      </c>
      <c r="B2" s="5"/>
      <c r="C2" s="5"/>
      <c r="D2" s="5" t="s">
        <v>4</v>
      </c>
      <c r="E2" s="5"/>
      <c r="F2" s="5"/>
      <c r="G2" s="5" t="s">
        <v>0</v>
      </c>
      <c r="H2" s="5"/>
    </row>
    <row r="3" spans="1:8" ht="25.5" customHeight="1">
      <c r="A3" s="6" t="s">
        <v>5</v>
      </c>
      <c r="B3" s="7" t="s">
        <v>6</v>
      </c>
      <c r="C3" s="6" t="s">
        <v>7</v>
      </c>
      <c r="D3" s="6" t="s">
        <v>8</v>
      </c>
      <c r="E3" s="7" t="s">
        <v>9</v>
      </c>
      <c r="F3" s="6" t="s">
        <v>10</v>
      </c>
      <c r="G3" s="7" t="s">
        <v>9</v>
      </c>
      <c r="H3" s="6" t="s">
        <v>10</v>
      </c>
    </row>
    <row r="4" spans="1:8" ht="25.5" customHeight="1">
      <c r="A4" s="6" t="s">
        <v>11</v>
      </c>
      <c r="B4" s="8">
        <f>'[1]02分類帳'!P4</f>
        <v>210982</v>
      </c>
      <c r="C4" s="9" t="s">
        <v>12</v>
      </c>
      <c r="D4" s="6" t="s">
        <v>13</v>
      </c>
      <c r="E4" s="8">
        <f>'[1]02分類帳'!G45</f>
        <v>4035</v>
      </c>
      <c r="F4" s="10">
        <f>E4/(E13-E8)</f>
        <v>0.07195078459343794</v>
      </c>
      <c r="G4" s="8">
        <f>'[1]02分類帳'!G46</f>
        <v>34479</v>
      </c>
      <c r="H4" s="10">
        <f>G4/(G13-G8)</f>
        <v>0.04443582394242765</v>
      </c>
    </row>
    <row r="5" spans="1:8" ht="25.5" customHeight="1">
      <c r="A5" s="6" t="s">
        <v>14</v>
      </c>
      <c r="B5" s="8">
        <f>'[1]02分類帳'!F49</f>
        <v>0</v>
      </c>
      <c r="C5" s="11"/>
      <c r="D5" s="6" t="s">
        <v>15</v>
      </c>
      <c r="E5" s="8">
        <f>'[1]02分類帳'!H45</f>
        <v>48305</v>
      </c>
      <c r="F5" s="10">
        <f>E5/(E13-E8)</f>
        <v>0.8613587731811697</v>
      </c>
      <c r="G5" s="8">
        <f>'[1]02分類帳'!H46</f>
        <v>510580</v>
      </c>
      <c r="H5" s="10">
        <f>G5/(G13-G8)</f>
        <v>0.658024971389098</v>
      </c>
    </row>
    <row r="6" spans="1:8" ht="29.25" customHeight="1">
      <c r="A6" s="12" t="s">
        <v>16</v>
      </c>
      <c r="B6" s="8">
        <f>'[1]02分類帳'!G49</f>
        <v>0</v>
      </c>
      <c r="C6" s="11"/>
      <c r="D6" s="6" t="s">
        <v>17</v>
      </c>
      <c r="E6" s="8">
        <f>'[1]02分類帳'!I45</f>
        <v>780</v>
      </c>
      <c r="F6" s="10">
        <f>E6/(E13-E8)</f>
        <v>0.01390870185449358</v>
      </c>
      <c r="G6" s="8">
        <f>'[1]02分類帳'!I46</f>
        <v>11770</v>
      </c>
      <c r="H6" s="10">
        <f>G6/(G13-G8)</f>
        <v>0.015168933199987628</v>
      </c>
    </row>
    <row r="7" spans="1:8" ht="25.5" customHeight="1">
      <c r="A7" s="6" t="s">
        <v>18</v>
      </c>
      <c r="B7" s="8">
        <f>'[1]02分類帳'!H49</f>
        <v>0</v>
      </c>
      <c r="C7" s="11"/>
      <c r="D7" s="6" t="s">
        <v>19</v>
      </c>
      <c r="E7" s="8">
        <f>'[1]02分類帳'!J45</f>
        <v>2180</v>
      </c>
      <c r="F7" s="10">
        <f>E7/(E13-E8)</f>
        <v>0.03887303851640513</v>
      </c>
      <c r="G7" s="8">
        <f>'[1]02分類帳'!J46</f>
        <v>27928</v>
      </c>
      <c r="H7" s="10">
        <f>G7/(G13-G8)</f>
        <v>0.035993030281160104</v>
      </c>
    </row>
    <row r="8" spans="1:8" ht="25.5" customHeight="1">
      <c r="A8" s="6" t="s">
        <v>20</v>
      </c>
      <c r="B8" s="8">
        <f>'[1]02分類帳'!I49</f>
        <v>0</v>
      </c>
      <c r="C8" s="11"/>
      <c r="D8" s="6" t="s">
        <v>21</v>
      </c>
      <c r="E8" s="8">
        <f>'[1]02分類帳'!K45</f>
        <v>75990</v>
      </c>
      <c r="F8" s="10"/>
      <c r="G8" s="8">
        <f>'[1]02分類帳'!K45</f>
        <v>75990</v>
      </c>
      <c r="H8" s="10"/>
    </row>
    <row r="9" spans="1:8" ht="30" customHeight="1">
      <c r="A9" s="13" t="s">
        <v>22</v>
      </c>
      <c r="B9" s="8">
        <f>'[1]02分類帳'!J49</f>
        <v>0</v>
      </c>
      <c r="C9" s="11"/>
      <c r="D9" s="6" t="s">
        <v>23</v>
      </c>
      <c r="E9" s="8">
        <f>'[1]02分類帳'!L45</f>
        <v>0</v>
      </c>
      <c r="F9" s="10">
        <f>E9/(E13-E8)</f>
        <v>0</v>
      </c>
      <c r="G9" s="8">
        <f>'[1]02分類帳'!L46</f>
        <v>66900</v>
      </c>
      <c r="H9" s="10">
        <f>G9/(G13-G8)</f>
        <v>0.0862193399387572</v>
      </c>
    </row>
    <row r="10" spans="1:8" ht="30.75" customHeight="1">
      <c r="A10" s="13" t="s">
        <v>24</v>
      </c>
      <c r="B10" s="8">
        <f>'[1]02分類帳'!K49</f>
        <v>0</v>
      </c>
      <c r="C10" s="11"/>
      <c r="D10" s="6" t="s">
        <v>25</v>
      </c>
      <c r="E10" s="8">
        <f>'[1]02分類帳'!M45</f>
        <v>0</v>
      </c>
      <c r="F10" s="10">
        <f>E10/(E13-E8)</f>
        <v>0</v>
      </c>
      <c r="G10" s="8">
        <f>'[1]02分類帳'!M46</f>
        <v>97000</v>
      </c>
      <c r="H10" s="10">
        <f>G10/(G13-G8)</f>
        <v>0.12501159901434153</v>
      </c>
    </row>
    <row r="11" spans="1:8" ht="30" customHeight="1">
      <c r="A11" s="14" t="s">
        <v>26</v>
      </c>
      <c r="B11" s="8">
        <f>'[1]02分類帳'!L49</f>
        <v>0</v>
      </c>
      <c r="C11" s="11"/>
      <c r="D11" s="6" t="s">
        <v>27</v>
      </c>
      <c r="E11" s="8">
        <f>'[1]02分類帳'!N45</f>
        <v>780</v>
      </c>
      <c r="F11" s="10">
        <f>E11/(E13-E8)</f>
        <v>0.01390870185449358</v>
      </c>
      <c r="G11" s="8">
        <f>'[1]02分類帳'!N46</f>
        <v>27271</v>
      </c>
      <c r="H11" s="10">
        <f>G11/(G13-G8)</f>
        <v>0.03514630223422792</v>
      </c>
    </row>
    <row r="12" spans="1:8" ht="27.75" customHeight="1">
      <c r="A12" s="6" t="s">
        <v>28</v>
      </c>
      <c r="B12" s="8">
        <f>'[1]02分類帳'!M49</f>
        <v>0</v>
      </c>
      <c r="C12" s="15" t="s">
        <v>29</v>
      </c>
      <c r="D12" s="14"/>
      <c r="E12" s="8"/>
      <c r="F12" s="10"/>
      <c r="G12" s="8"/>
      <c r="H12" s="10"/>
    </row>
    <row r="13" spans="1:8" ht="33" customHeight="1">
      <c r="A13" s="6"/>
      <c r="B13" s="8">
        <f>'[1]02分類帳'!N49</f>
        <v>0</v>
      </c>
      <c r="C13" s="15"/>
      <c r="D13" s="6" t="s">
        <v>30</v>
      </c>
      <c r="E13" s="8">
        <f>SUM(E4:E12)</f>
        <v>132070</v>
      </c>
      <c r="F13" s="10">
        <f>(E13-E8)/(E13-E8)</f>
        <v>1</v>
      </c>
      <c r="G13" s="8">
        <f>SUM(G4:G12)</f>
        <v>851918</v>
      </c>
      <c r="H13" s="10">
        <f>(G13-G8)/(G13-G8)</f>
        <v>1</v>
      </c>
    </row>
    <row r="14" spans="1:8" ht="30.75" customHeight="1">
      <c r="A14" s="6" t="s">
        <v>31</v>
      </c>
      <c r="B14" s="8">
        <f>SUM(B5:B13)</f>
        <v>0</v>
      </c>
      <c r="C14" s="15"/>
      <c r="D14" s="6" t="s">
        <v>32</v>
      </c>
      <c r="E14" s="8">
        <f>'[1]02分類帳'!P46</f>
        <v>78912</v>
      </c>
      <c r="F14" s="10"/>
      <c r="G14" s="8">
        <f>E14</f>
        <v>78912</v>
      </c>
      <c r="H14" s="10"/>
    </row>
    <row r="15" spans="1:8" ht="34.5" customHeight="1">
      <c r="A15" s="6" t="s">
        <v>33</v>
      </c>
      <c r="B15" s="8">
        <f>B14+B4</f>
        <v>210982</v>
      </c>
      <c r="C15" s="16"/>
      <c r="D15" s="6" t="s">
        <v>33</v>
      </c>
      <c r="E15" s="8">
        <f>E13+E14</f>
        <v>210982</v>
      </c>
      <c r="F15" s="17">
        <f>SUM(F4:F11)</f>
        <v>0.9999999999999999</v>
      </c>
      <c r="G15" s="8">
        <f>G13+G14</f>
        <v>930830</v>
      </c>
      <c r="H15" s="17">
        <f>SUM(H4:H11)</f>
        <v>0.9999999999999999</v>
      </c>
    </row>
    <row r="16" spans="1:8" ht="68.25" customHeight="1">
      <c r="A16" s="6" t="s">
        <v>34</v>
      </c>
      <c r="B16" s="18" t="s">
        <v>35</v>
      </c>
      <c r="C16" s="18"/>
      <c r="D16" s="18"/>
      <c r="E16" s="18"/>
      <c r="F16" s="18"/>
      <c r="G16" s="18"/>
      <c r="H16" s="18"/>
    </row>
    <row r="17" spans="1:8" ht="21.75" customHeight="1">
      <c r="A17" s="19" t="s">
        <v>36</v>
      </c>
      <c r="C17" s="21" t="s">
        <v>37</v>
      </c>
      <c r="E17" s="19" t="s">
        <v>38</v>
      </c>
      <c r="G17" s="22" t="s">
        <v>1</v>
      </c>
      <c r="H17" s="23"/>
    </row>
  </sheetData>
  <mergeCells count="7">
    <mergeCell ref="A1:C1"/>
    <mergeCell ref="B16:H16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2012-10-02T09:46:23Z</dcterms:created>
  <dcterms:modified xsi:type="dcterms:W3CDTF">2012-10-02T09:46:42Z</dcterms:modified>
  <cp:category/>
  <cp:version/>
  <cp:contentType/>
  <cp:contentStatus/>
</cp:coreProperties>
</file>